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ohnl\Dropbox\@Teaching\John- new camrecs\"/>
    </mc:Choice>
  </mc:AlternateContent>
  <xr:revisionPtr revIDLastSave="0" documentId="13_ncr:1_{FC0BE8CF-C027-4B50-BEE9-CEFE05FCEEFC}" xr6:coauthVersionLast="47" xr6:coauthVersionMax="47" xr10:uidLastSave="{00000000-0000-0000-0000-000000000000}"/>
  <bookViews>
    <workbookView xWindow="4440" yWindow="1905" windowWidth="18435" windowHeight="11835" xr2:uid="{00000000-000D-0000-FFFF-FFFF00000000}"/>
  </bookViews>
  <sheets>
    <sheet name="Isothermal flash" sheetId="2" r:id="rId1"/>
  </sheets>
  <definedNames>
    <definedName name="F">'Isothermal flash'!$C$5</definedName>
    <definedName name="L">'Isothermal flash'!$C$13</definedName>
    <definedName name="P">'Isothermal flash'!$C$19</definedName>
    <definedName name="P1sat">'Isothermal flash'!$C$11</definedName>
    <definedName name="P2sat">'Isothermal flash'!$C$10</definedName>
    <definedName name="P3sat">'Isothermal flash'!$C$9</definedName>
    <definedName name="solver_adj" localSheetId="0" hidden="1">'Isothermal flash'!$C$14:$C$20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'Isothermal flash'!$C$22</definedName>
    <definedName name="solver_lhs2" localSheetId="0" hidden="1">'Isothermal flash'!$C$23</definedName>
    <definedName name="solver_lhs3" localSheetId="0" hidden="1">'Isothermal flash'!$C$24</definedName>
    <definedName name="solver_lhs4" localSheetId="0" hidden="1">'Isothermal flash'!$C$25</definedName>
    <definedName name="solver_lhs5" localSheetId="0" hidden="1">'Isothermal flash'!$C$26</definedName>
    <definedName name="solver_lhs6" localSheetId="0" hidden="1">'Isothermal flash'!$C$27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'Isothermal flash'!$C$21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V">'Isothermal flash'!$C$12</definedName>
    <definedName name="x1_">'Isothermal flash'!$C$16</definedName>
    <definedName name="x2_">'Isothermal flash'!$C$15</definedName>
    <definedName name="x3_">'Isothermal flash'!$C$14</definedName>
    <definedName name="y1_">'Isothermal flash'!$C$17</definedName>
    <definedName name="y2_">'Isothermal flash'!$C$18</definedName>
    <definedName name="y3_">'Isothermal flash'!$C$20</definedName>
    <definedName name="z1_">'Isothermal flash'!$C$6</definedName>
    <definedName name="z2_">'Isothermal flash'!$C$7</definedName>
    <definedName name="z3_">'Isothermal flash'!$C$8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C24" i="2"/>
  <c r="C13" i="2"/>
  <c r="C26" i="2" s="1"/>
  <c r="C30" i="2"/>
  <c r="C11" i="2"/>
  <c r="C23" i="2" s="1"/>
  <c r="C10" i="2"/>
  <c r="C22" i="2" s="1"/>
  <c r="C9" i="2"/>
  <c r="C21" i="2" s="1"/>
  <c r="C27" i="2" l="1"/>
</calcChain>
</file>

<file path=xl/sharedStrings.xml><?xml version="1.0" encoding="utf-8"?>
<sst xmlns="http://schemas.openxmlformats.org/spreadsheetml/2006/main" count="59" uniqueCount="59">
  <si>
    <t>Variable</t>
  </si>
  <si>
    <t>Value</t>
  </si>
  <si>
    <t>V</t>
  </si>
  <si>
    <t>L</t>
  </si>
  <si>
    <t>liquid mole fractions add to 1</t>
  </si>
  <si>
    <t>mass balance on n-hexane</t>
  </si>
  <si>
    <t>P</t>
  </si>
  <si>
    <t>mass balance on n-heptane</t>
  </si>
  <si>
    <t>verify that the vapor mole fractions add to one</t>
  </si>
  <si>
    <t>Comment</t>
  </si>
  <si>
    <t>Isothermal flash calculation for ternary mixture</t>
  </si>
  <si>
    <t>University of Colorado Boulder</t>
  </si>
  <si>
    <t>n-pentane saturation pressure in bar</t>
  </si>
  <si>
    <t>n-hexane saturation pressure in bar</t>
  </si>
  <si>
    <t>n-heptane saturation pressure in bar</t>
  </si>
  <si>
    <t>n-heptane liquid mole fraction</t>
  </si>
  <si>
    <t>n-pentane liquid mole fraction</t>
  </si>
  <si>
    <t>n-hexane liquid mole fraction</t>
  </si>
  <si>
    <t>n-pentane vapor mole fraction</t>
  </si>
  <si>
    <t>n-hexane vapor mole fraction</t>
  </si>
  <si>
    <t>n-heptane vapor mole fraction</t>
  </si>
  <si>
    <t>Pressure</t>
  </si>
  <si>
    <t>Equations</t>
  </si>
  <si>
    <t>Department of Chemical and Biological Engineering</t>
  </si>
  <si>
    <t>https://LearnChemE.com</t>
  </si>
  <si>
    <r>
      <t>x</t>
    </r>
    <r>
      <rPr>
        <vertAlign val="subscript"/>
        <sz val="9"/>
        <rFont val="Arial"/>
        <family val="2"/>
      </rPr>
      <t>3</t>
    </r>
  </si>
  <si>
    <r>
      <t>x</t>
    </r>
    <r>
      <rPr>
        <vertAlign val="subscript"/>
        <sz val="9"/>
        <rFont val="Arial"/>
        <family val="2"/>
      </rPr>
      <t>2</t>
    </r>
  </si>
  <si>
    <r>
      <t>x</t>
    </r>
    <r>
      <rPr>
        <vertAlign val="subscript"/>
        <sz val="9"/>
        <rFont val="Arial"/>
        <family val="2"/>
      </rPr>
      <t>1</t>
    </r>
  </si>
  <si>
    <r>
      <t>y</t>
    </r>
    <r>
      <rPr>
        <vertAlign val="subscript"/>
        <sz val="9"/>
        <rFont val="Arial"/>
        <family val="2"/>
      </rPr>
      <t>1</t>
    </r>
  </si>
  <si>
    <r>
      <t>y</t>
    </r>
    <r>
      <rPr>
        <vertAlign val="subscript"/>
        <sz val="9"/>
        <rFont val="Arial"/>
        <family val="2"/>
      </rPr>
      <t>2</t>
    </r>
  </si>
  <si>
    <r>
      <t>y</t>
    </r>
    <r>
      <rPr>
        <vertAlign val="subscript"/>
        <sz val="9"/>
        <rFont val="Arial"/>
        <family val="2"/>
      </rPr>
      <t>3</t>
    </r>
  </si>
  <si>
    <r>
      <t>check sum y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 </t>
    </r>
  </si>
  <si>
    <r>
      <t>P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>sat</t>
    </r>
  </si>
  <si>
    <r>
      <t>P</t>
    </r>
    <r>
      <rPr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sat</t>
    </r>
  </si>
  <si>
    <r>
      <t>P</t>
    </r>
    <r>
      <rPr>
        <vertAlign val="subscript"/>
        <sz val="9"/>
        <rFont val="Arial"/>
        <family val="2"/>
      </rPr>
      <t>1</t>
    </r>
    <r>
      <rPr>
        <vertAlign val="superscript"/>
        <sz val="9"/>
        <rFont val="Arial"/>
        <family val="2"/>
      </rPr>
      <t>sat</t>
    </r>
  </si>
  <si>
    <t>mass balance on n-pentane</t>
  </si>
  <si>
    <t>Unknowns</t>
  </si>
  <si>
    <t>Parameters</t>
  </si>
  <si>
    <r>
      <t>z</t>
    </r>
    <r>
      <rPr>
        <vertAlign val="subscript"/>
        <sz val="9"/>
        <rFont val="Arial"/>
        <family val="2"/>
      </rPr>
      <t>1</t>
    </r>
  </si>
  <si>
    <r>
      <t>z</t>
    </r>
    <r>
      <rPr>
        <vertAlign val="subscript"/>
        <sz val="9"/>
        <rFont val="Arial"/>
        <family val="2"/>
      </rPr>
      <t>2</t>
    </r>
  </si>
  <si>
    <r>
      <t>z</t>
    </r>
    <r>
      <rPr>
        <vertAlign val="subscript"/>
        <sz val="9"/>
        <rFont val="Arial"/>
        <family val="2"/>
      </rPr>
      <t>3</t>
    </r>
  </si>
  <si>
    <t>n-pentane feed mole fraction</t>
  </si>
  <si>
    <t>n-hexane feed mole fraction</t>
  </si>
  <si>
    <t>n-heptane feed mole fraction</t>
  </si>
  <si>
    <t>F</t>
  </si>
  <si>
    <t>Feed molar flow rate</t>
  </si>
  <si>
    <t>= F*z1-x1*L -y1*V</t>
  </si>
  <si>
    <t>= F*z2-x3*L -y3*V</t>
  </si>
  <si>
    <t>= F*z3-x2*L-y2*V</t>
  </si>
  <si>
    <t>= P3sat*x3-y3*P</t>
  </si>
  <si>
    <t>= P2sat*x2-y2*P</t>
  </si>
  <si>
    <t>= P1sat*x1-y1*P</t>
  </si>
  <si>
    <t>= x1+x2+x3-1</t>
  </si>
  <si>
    <t>Vapor molar flow rate</t>
  </si>
  <si>
    <t>Liquid molar flow rate = F - V</t>
  </si>
  <si>
    <t>Raoult's law for n-heptane</t>
  </si>
  <si>
    <t>Raoult's law for n-hexane</t>
  </si>
  <si>
    <t>Raoult's law for n-pentane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</si>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</sst>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3" x14ac:knownFonts="1">
    <font>
      <sz val="9"/>
      <name val="Arial"/>
      <family val="2"/>
    </font>
    <font>
      <b/>
      <sz val="9"/>
      <name val="Arial"/>
      <family val="2"/>
    </font>
    <font>
      <b/>
      <sz val="14"/>
      <color indexed="17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b/>
      <sz val="9"/>
      <color indexed="18"/>
      <name val="Arial"/>
      <family val="2"/>
    </font>
    <font>
      <u/>
      <sz val="9"/>
      <color theme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quotePrefix="1" applyFont="1"/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1"/>
    <xf numFmtId="0" fontId="6" fillId="0" borderId="0" xfId="0" applyFont="1" applyFill="1"/>
    <xf numFmtId="2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6</xdr:row>
      <xdr:rowOff>95250</xdr:rowOff>
    </xdr:from>
    <xdr:to>
      <xdr:col>12</xdr:col>
      <xdr:colOff>352425</xdr:colOff>
      <xdr:row>39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96049" y="1028700"/>
          <a:ext cx="3990976" cy="534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 statement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liquid mixture containing 45 mol% n-pentane (1), 30 mol% n-hexane (2), and 25 mol% n-heptane (3) is isothermally flashed at 55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Forty-two percent of the feed evaporates. What is the pressure in the flash drum and what are the compositions of the liquid and vapor streams leaving the drum?</a:t>
          </a:r>
        </a:p>
        <a:p>
          <a:endParaRPr lang="en-US" sz="1100"/>
        </a:p>
        <a:p>
          <a:r>
            <a:rPr lang="en-US" sz="1100" b="1"/>
            <a:t>Solution</a:t>
          </a:r>
        </a:p>
        <a:p>
          <a:r>
            <a:rPr lang="en-US" sz="1100"/>
            <a:t>Determine values of 7 variables in purple (x</a:t>
          </a:r>
          <a:r>
            <a:rPr lang="en-US" sz="1100" baseline="-25000"/>
            <a:t>1</a:t>
          </a:r>
          <a:r>
            <a:rPr lang="en-US" sz="1100"/>
            <a:t>, x</a:t>
          </a:r>
          <a:r>
            <a:rPr lang="en-US" sz="1100" baseline="-25000"/>
            <a:t>2</a:t>
          </a:r>
          <a:r>
            <a:rPr lang="en-US" sz="1100"/>
            <a:t>, x</a:t>
          </a:r>
          <a:r>
            <a:rPr lang="en-US" sz="1100" baseline="-25000"/>
            <a:t>3</a:t>
          </a:r>
          <a:r>
            <a:rPr lang="en-US" sz="1100"/>
            <a:t>, y</a:t>
          </a:r>
          <a:r>
            <a:rPr lang="en-US" sz="1100" baseline="-25000"/>
            <a:t>1</a:t>
          </a:r>
          <a:r>
            <a:rPr lang="en-US" sz="1100"/>
            <a:t>, y</a:t>
          </a:r>
          <a:r>
            <a:rPr lang="en-US" sz="1100" baseline="-25000"/>
            <a:t>2</a:t>
          </a:r>
          <a:r>
            <a:rPr lang="en-US" sz="1100"/>
            <a:t>, y</a:t>
          </a:r>
          <a:r>
            <a:rPr lang="en-US" sz="1100" baseline="-25000"/>
            <a:t>3</a:t>
          </a:r>
          <a:r>
            <a:rPr lang="en-US" sz="1100"/>
            <a:t>, P) using Solver so</a:t>
          </a:r>
          <a:r>
            <a:rPr lang="en-US" sz="1100" baseline="0"/>
            <a:t> that the values of 7 equations in Cells C21-C27 are zero. The seven equations are 3 Raoult's law equations, 3 mass balances, and x</a:t>
          </a:r>
          <a:r>
            <a:rPr lang="en-US" sz="1100" baseline="-25000"/>
            <a:t>1</a:t>
          </a:r>
          <a:r>
            <a:rPr lang="en-US" sz="1100" baseline="0"/>
            <a:t> + x</a:t>
          </a:r>
          <a:r>
            <a:rPr lang="en-US" sz="1100" baseline="-25000"/>
            <a:t>2</a:t>
          </a:r>
          <a:r>
            <a:rPr lang="en-US" sz="1100" baseline="0"/>
            <a:t> + x</a:t>
          </a:r>
          <a:r>
            <a:rPr lang="en-US" sz="1100" baseline="-25000"/>
            <a:t>3</a:t>
          </a:r>
          <a:r>
            <a:rPr lang="en-US" sz="1100" baseline="0"/>
            <a:t> = 1.</a:t>
          </a:r>
          <a:br>
            <a:rPr lang="en-US" sz="1100" baseline="0"/>
          </a:br>
          <a:r>
            <a:rPr lang="en-US" sz="1100" baseline="0"/>
            <a:t>Note that y</a:t>
          </a:r>
          <a:r>
            <a:rPr lang="en-US" sz="1100" baseline="-25000"/>
            <a:t>1</a:t>
          </a:r>
          <a:r>
            <a:rPr lang="en-US" sz="1100" baseline="0"/>
            <a:t> + y</a:t>
          </a:r>
          <a:r>
            <a:rPr lang="en-US" sz="1100" baseline="-25000"/>
            <a:t>2</a:t>
          </a:r>
          <a:r>
            <a:rPr lang="en-US" sz="1100" baseline="0"/>
            <a:t> + y</a:t>
          </a:r>
          <a:r>
            <a:rPr lang="en-US" sz="1100" baseline="-25000"/>
            <a:t>3</a:t>
          </a:r>
          <a:r>
            <a:rPr lang="en-US" sz="1100" baseline="0"/>
            <a:t> = 1 is not an independent equation since it can be obtained by adding the 3 mass balances and substituting </a:t>
          </a:r>
          <a:br>
            <a:rPr lang="en-US" sz="1100" baseline="0"/>
          </a:br>
          <a:r>
            <a:rPr lang="en-US" sz="1100" baseline="0"/>
            <a:t>x</a:t>
          </a:r>
          <a:r>
            <a:rPr lang="en-US" sz="1100" baseline="-25000"/>
            <a:t>1</a:t>
          </a:r>
          <a:r>
            <a:rPr lang="en-US" sz="1100" baseline="0"/>
            <a:t> + x</a:t>
          </a:r>
          <a:r>
            <a:rPr lang="en-US" sz="1100" baseline="-25000"/>
            <a:t>2</a:t>
          </a:r>
          <a:r>
            <a:rPr lang="en-US" sz="1100" baseline="0"/>
            <a:t> + x</a:t>
          </a:r>
          <a:r>
            <a:rPr lang="en-US" sz="1100" baseline="-25000"/>
            <a:t>3</a:t>
          </a:r>
          <a:r>
            <a:rPr lang="en-US" sz="1100" baseline="0"/>
            <a:t> = 1</a:t>
          </a:r>
          <a:endParaRPr lang="en-US" sz="1100"/>
        </a:p>
      </xdr:txBody>
    </xdr:sp>
    <xdr:clientData/>
  </xdr:twoCellAnchor>
  <xdr:twoCellAnchor editAs="oneCell">
    <xdr:from>
      <xdr:col>6</xdr:col>
      <xdr:colOff>447674</xdr:colOff>
      <xdr:row>22</xdr:row>
      <xdr:rowOff>104775</xdr:rowOff>
    </xdr:from>
    <xdr:to>
      <xdr:col>10</xdr:col>
      <xdr:colOff>390525</xdr:colOff>
      <xdr:row>37</xdr:row>
      <xdr:rowOff>9722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49" y="3724275"/>
          <a:ext cx="2381251" cy="220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rnche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abSelected="1" topLeftCell="A11" workbookViewId="0">
      <selection activeCell="F31" sqref="F31"/>
    </sheetView>
  </sheetViews>
  <sheetFormatPr defaultRowHeight="12" x14ac:dyDescent="0.2"/>
  <cols>
    <col min="1" max="1" width="11.7109375" customWidth="1"/>
    <col min="2" max="2" width="9.85546875" customWidth="1"/>
    <col min="3" max="3" width="10.7109375" customWidth="1"/>
    <col min="4" max="4" width="0.85546875" customWidth="1"/>
    <col min="5" max="5" width="21.28515625" customWidth="1"/>
    <col min="6" max="6" width="26.5703125" customWidth="1"/>
  </cols>
  <sheetData>
    <row r="2" spans="1:8" x14ac:dyDescent="0.2">
      <c r="G2" s="1" t="s">
        <v>10</v>
      </c>
    </row>
    <row r="3" spans="1:8" x14ac:dyDescent="0.2">
      <c r="G3" s="1"/>
    </row>
    <row r="4" spans="1:8" x14ac:dyDescent="0.2">
      <c r="B4" s="14" t="s">
        <v>0</v>
      </c>
      <c r="C4" s="14" t="s">
        <v>1</v>
      </c>
      <c r="D4" s="3"/>
      <c r="E4" s="4" t="s">
        <v>9</v>
      </c>
      <c r="G4" t="s">
        <v>23</v>
      </c>
    </row>
    <row r="5" spans="1:8" x14ac:dyDescent="0.2">
      <c r="A5" s="15" t="s">
        <v>37</v>
      </c>
      <c r="B5" s="9" t="s">
        <v>44</v>
      </c>
      <c r="C5" s="19">
        <v>1</v>
      </c>
      <c r="E5" t="s">
        <v>45</v>
      </c>
      <c r="G5" t="s">
        <v>11</v>
      </c>
    </row>
    <row r="6" spans="1:8" ht="13.5" x14ac:dyDescent="0.25">
      <c r="B6" s="9" t="s">
        <v>38</v>
      </c>
      <c r="C6" s="9">
        <v>0.45</v>
      </c>
      <c r="E6" t="s">
        <v>41</v>
      </c>
      <c r="G6" s="17" t="s">
        <v>24</v>
      </c>
      <c r="H6" s="5"/>
    </row>
    <row r="7" spans="1:8" ht="12.75" customHeight="1" x14ac:dyDescent="0.25">
      <c r="A7" s="2"/>
      <c r="B7" s="9" t="s">
        <v>39</v>
      </c>
      <c r="C7" s="19">
        <v>0.3</v>
      </c>
      <c r="E7" t="s">
        <v>42</v>
      </c>
    </row>
    <row r="8" spans="1:8" ht="13.5" x14ac:dyDescent="0.25">
      <c r="B8" s="9" t="s">
        <v>40</v>
      </c>
      <c r="C8" s="9">
        <v>0.25</v>
      </c>
      <c r="E8" t="s">
        <v>43</v>
      </c>
      <c r="F8" s="4"/>
    </row>
    <row r="9" spans="1:8" ht="14.25" x14ac:dyDescent="0.25">
      <c r="B9" s="9" t="s">
        <v>32</v>
      </c>
      <c r="C9" s="9">
        <f>0.231</f>
        <v>0.23100000000000001</v>
      </c>
      <c r="E9" s="6" t="s">
        <v>14</v>
      </c>
    </row>
    <row r="10" spans="1:8" ht="14.25" x14ac:dyDescent="0.25">
      <c r="B10" s="9" t="s">
        <v>33</v>
      </c>
      <c r="C10" s="9">
        <f>0.645</f>
        <v>0.64500000000000002</v>
      </c>
      <c r="E10" s="6" t="s">
        <v>13</v>
      </c>
    </row>
    <row r="11" spans="1:8" ht="14.25" x14ac:dyDescent="0.25">
      <c r="B11" s="9" t="s">
        <v>34</v>
      </c>
      <c r="C11" s="9">
        <f>1.853</f>
        <v>1.853</v>
      </c>
      <c r="E11" s="6" t="s">
        <v>12</v>
      </c>
    </row>
    <row r="12" spans="1:8" x14ac:dyDescent="0.2">
      <c r="B12" s="9" t="s">
        <v>2</v>
      </c>
      <c r="C12" s="9">
        <v>0.42</v>
      </c>
      <c r="E12" s="6" t="s">
        <v>53</v>
      </c>
    </row>
    <row r="13" spans="1:8" ht="12.75" thickBot="1" x14ac:dyDescent="0.25">
      <c r="B13" s="9" t="s">
        <v>3</v>
      </c>
      <c r="C13" s="9">
        <f>1-V</f>
        <v>0.58000000000000007</v>
      </c>
      <c r="E13" s="6" t="s">
        <v>54</v>
      </c>
    </row>
    <row r="14" spans="1:8" ht="13.5" x14ac:dyDescent="0.25">
      <c r="A14" s="15" t="s">
        <v>36</v>
      </c>
      <c r="B14" s="9" t="s">
        <v>25</v>
      </c>
      <c r="C14" s="10">
        <v>0.36099518897069138</v>
      </c>
      <c r="E14" s="5" t="s">
        <v>15</v>
      </c>
    </row>
    <row r="15" spans="1:8" ht="13.5" x14ac:dyDescent="0.25">
      <c r="A15" s="16"/>
      <c r="B15" s="9" t="s">
        <v>26</v>
      </c>
      <c r="C15" s="11">
        <v>0.33549509015743528</v>
      </c>
      <c r="E15" s="5" t="s">
        <v>17</v>
      </c>
    </row>
    <row r="16" spans="1:8" ht="13.5" x14ac:dyDescent="0.25">
      <c r="A16" s="16"/>
      <c r="B16" s="9" t="s">
        <v>27</v>
      </c>
      <c r="C16" s="11">
        <v>0.30350972087187328</v>
      </c>
      <c r="E16" s="5" t="s">
        <v>16</v>
      </c>
    </row>
    <row r="17" spans="1:6" ht="13.5" x14ac:dyDescent="0.25">
      <c r="A17" s="16"/>
      <c r="B17" s="9" t="s">
        <v>28</v>
      </c>
      <c r="C17" s="11">
        <v>0.65229431424408568</v>
      </c>
      <c r="E17" s="5" t="s">
        <v>18</v>
      </c>
    </row>
    <row r="18" spans="1:6" ht="13.5" x14ac:dyDescent="0.25">
      <c r="A18" s="16"/>
      <c r="B18" s="9" t="s">
        <v>29</v>
      </c>
      <c r="C18" s="11">
        <v>0.25098110029383408</v>
      </c>
      <c r="E18" s="5" t="s">
        <v>19</v>
      </c>
    </row>
    <row r="19" spans="1:6" x14ac:dyDescent="0.2">
      <c r="A19" s="16"/>
      <c r="B19" s="9" t="s">
        <v>6</v>
      </c>
      <c r="C19" s="11">
        <v>0.8621940537983841</v>
      </c>
      <c r="E19" s="5" t="s">
        <v>21</v>
      </c>
    </row>
    <row r="20" spans="1:6" ht="14.25" thickBot="1" x14ac:dyDescent="0.3">
      <c r="A20" s="16"/>
      <c r="B20" s="9" t="s">
        <v>30</v>
      </c>
      <c r="C20" s="12">
        <v>9.6718681178213972E-2</v>
      </c>
      <c r="E20" s="5" t="s">
        <v>20</v>
      </c>
    </row>
    <row r="21" spans="1:6" x14ac:dyDescent="0.2">
      <c r="A21" s="15" t="s">
        <v>22</v>
      </c>
      <c r="C21" s="20">
        <f>x3_*P3sat-y3_*P</f>
        <v>-3.8315084806284094E-7</v>
      </c>
      <c r="E21" s="6" t="s">
        <v>49</v>
      </c>
      <c r="F21" s="6" t="s">
        <v>55</v>
      </c>
    </row>
    <row r="22" spans="1:6" x14ac:dyDescent="0.2">
      <c r="C22" s="20">
        <f>x2_*P2sat-y2_*P</f>
        <v>-7.9137573855136978E-8</v>
      </c>
      <c r="E22" s="6" t="s">
        <v>50</v>
      </c>
      <c r="F22" s="6" t="s">
        <v>56</v>
      </c>
    </row>
    <row r="23" spans="1:6" x14ac:dyDescent="0.2">
      <c r="C23" s="20">
        <f>x1_*P1sat-y1_*P</f>
        <v>-7.6629216405610379E-7</v>
      </c>
      <c r="E23" s="6" t="s">
        <v>51</v>
      </c>
      <c r="F23" s="6" t="s">
        <v>57</v>
      </c>
    </row>
    <row r="24" spans="1:6" x14ac:dyDescent="0.2">
      <c r="C24" s="20">
        <f>x1_+x2_+x3_-1</f>
        <v>0</v>
      </c>
      <c r="E24" s="6" t="s">
        <v>52</v>
      </c>
      <c r="F24" s="6" t="s">
        <v>4</v>
      </c>
    </row>
    <row r="25" spans="1:6" x14ac:dyDescent="0.2">
      <c r="C25" s="20">
        <f>F*z1_-x1_*L-y1_*V</f>
        <v>7.4991179754846371E-7</v>
      </c>
      <c r="E25" s="6" t="s">
        <v>46</v>
      </c>
      <c r="F25" s="5" t="s">
        <v>35</v>
      </c>
    </row>
    <row r="26" spans="1:6" x14ac:dyDescent="0.2">
      <c r="C26" s="20">
        <f>F*z2_-x2_*L-y2_*V</f>
        <v>7.8558527719096993E-7</v>
      </c>
      <c r="E26" s="6" t="s">
        <v>47</v>
      </c>
      <c r="F26" s="6" t="s">
        <v>5</v>
      </c>
    </row>
    <row r="27" spans="1:6" x14ac:dyDescent="0.2">
      <c r="C27" s="20">
        <f>F*z3_-x3_*L-y3_*V</f>
        <v>9.4430214911400689E-7</v>
      </c>
      <c r="E27" s="6" t="s">
        <v>48</v>
      </c>
      <c r="F27" s="6" t="s">
        <v>7</v>
      </c>
    </row>
    <row r="28" spans="1:6" x14ac:dyDescent="0.2">
      <c r="A28" s="7"/>
      <c r="C28" s="18"/>
      <c r="E28" s="5"/>
      <c r="F28" s="5"/>
    </row>
    <row r="30" spans="1:6" ht="13.5" x14ac:dyDescent="0.2">
      <c r="B30" s="13" t="s">
        <v>31</v>
      </c>
      <c r="C30" s="8">
        <f>y1_+y2_+y3_</f>
        <v>0.99999409571613374</v>
      </c>
      <c r="E30" s="5" t="s">
        <v>8</v>
      </c>
    </row>
    <row r="31" spans="1:6" x14ac:dyDescent="0.2">
      <c r="F31" t="s">
        <v>58</v>
      </c>
    </row>
  </sheetData>
  <hyperlinks>
    <hyperlink ref="G6" r:id="rId1" xr:uid="{00000000-0004-0000-0000-000000000000}"/>
  </hyperlinks>
  <pageMargins left="0.7" right="0.7" top="0.75" bottom="0.75" header="0.3" footer="0.3"/>
  <pageSetup paperSize="262" orientation="landscape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Isothermal flash</vt:lpstr>
      <vt:lpstr>F</vt:lpstr>
      <vt:lpstr>L</vt:lpstr>
      <vt:lpstr>P</vt:lpstr>
      <vt:lpstr>P1sat</vt:lpstr>
      <vt:lpstr>P2sat</vt:lpstr>
      <vt:lpstr>P3sat</vt:lpstr>
      <vt:lpstr>V</vt:lpstr>
      <vt:lpstr>x1_</vt:lpstr>
      <vt:lpstr>x2_</vt:lpstr>
      <vt:lpstr>x3_</vt:lpstr>
      <vt:lpstr>y1_</vt:lpstr>
      <vt:lpstr>y2_</vt:lpstr>
      <vt:lpstr>y3_</vt:lpstr>
      <vt:lpstr>z1_</vt:lpstr>
      <vt:lpstr>z2_</vt:lpstr>
      <vt:lpstr>z3_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L. Falconer</cp:lastModifiedBy>
  <dcterms:created xsi:type="dcterms:W3CDTF">2021-10-25T15:21:17Z</dcterms:created>
  <dcterms:modified xsi:type="dcterms:W3CDTF">2021-12-03T16:39:07Z</dcterms:modified>
</cp:coreProperties>
</file>