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le Medlin\AppData\Local\Temp\OneNote\16.0\Exported\{20216C41-B978-4099-8B8C-5DB13B1D9DD8}\NT\0\"/>
    </mc:Choice>
  </mc:AlternateContent>
  <xr:revisionPtr revIDLastSave="0" documentId="13_ncr:1_{415E121E-5E91-4B88-8B20-289E91C28552}" xr6:coauthVersionLast="47" xr6:coauthVersionMax="47" xr10:uidLastSave="{00000000-0000-0000-0000-000000000000}"/>
  <bookViews>
    <workbookView xWindow="384" yWindow="384" windowWidth="17280" windowHeight="8880" xr2:uid="{9AA9242D-A184-4D40-822D-99B1C6A95188}"/>
  </bookViews>
  <sheets>
    <sheet name="Sheet1" sheetId="1" r:id="rId1"/>
  </sheets>
  <definedNames>
    <definedName name="A">Sheet1!$D$8</definedName>
    <definedName name="CA">Sheet1!$N$7</definedName>
    <definedName name="CA0_">Sheet1!$H$7</definedName>
    <definedName name="CAfeed">Sheet1!$F$7</definedName>
    <definedName name="CB">Sheet1!$O$7</definedName>
    <definedName name="CB0_">Sheet1!$I$7</definedName>
    <definedName name="CBfeed">Sheet1!$G$7</definedName>
    <definedName name="E">Sheet1!$D$7</definedName>
    <definedName name="k">Sheet1!$D$10</definedName>
    <definedName name="M">Sheet1!$D$16</definedName>
    <definedName name="Rg">Sheet1!$D$12</definedName>
    <definedName name="T">Sheet1!$D$9</definedName>
    <definedName name="V">Sheet1!$D$11</definedName>
    <definedName name="vA">Sheet1!$J$7</definedName>
    <definedName name="vB">Sheet1!$K$7</definedName>
    <definedName name="vflow">Sheet1!$L$7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N7" i="1" s="1"/>
  <c r="P7" i="1" s="1"/>
  <c r="M7" i="1"/>
  <c r="L7" i="1"/>
  <c r="I7" i="1"/>
  <c r="H7" i="1"/>
  <c r="O7" i="1" l="1"/>
  <c r="D10" i="1"/>
</calcChain>
</file>

<file path=xl/sharedStrings.xml><?xml version="1.0" encoding="utf-8"?>
<sst xmlns="http://schemas.openxmlformats.org/spreadsheetml/2006/main" count="38" uniqueCount="37">
  <si>
    <t>E</t>
  </si>
  <si>
    <t>A</t>
  </si>
  <si>
    <t>T</t>
  </si>
  <si>
    <t>k</t>
  </si>
  <si>
    <t>V</t>
  </si>
  <si>
    <t>J/mol</t>
  </si>
  <si>
    <t>K</t>
  </si>
  <si>
    <t>L</t>
  </si>
  <si>
    <t>J/(molK)</t>
  </si>
  <si>
    <t>A + B --&gt; products</t>
  </si>
  <si>
    <t>L/(mol s)</t>
  </si>
  <si>
    <t>v (L/s)</t>
  </si>
  <si>
    <t>Inputs in green</t>
  </si>
  <si>
    <t>Outputs from mass balance in orange</t>
  </si>
  <si>
    <r>
      <t>k = Aexp(-E/R</t>
    </r>
    <r>
      <rPr>
        <vertAlign val="subscript"/>
        <sz val="11"/>
        <color theme="1"/>
        <rFont val="Roboto Condensed"/>
      </rPr>
      <t>g</t>
    </r>
    <r>
      <rPr>
        <sz val="11"/>
        <color theme="1"/>
        <rFont val="Roboto Condensed"/>
      </rPr>
      <t>T)</t>
    </r>
  </si>
  <si>
    <r>
      <t>C</t>
    </r>
    <r>
      <rPr>
        <vertAlign val="subscript"/>
        <sz val="11"/>
        <color theme="1"/>
        <rFont val="Roboto Condensed"/>
      </rPr>
      <t>A,feed</t>
    </r>
    <r>
      <rPr>
        <sz val="11"/>
        <color theme="1"/>
        <rFont val="Roboto Condensed"/>
      </rPr>
      <t xml:space="preserve"> (mol/L)</t>
    </r>
  </si>
  <si>
    <r>
      <t>C</t>
    </r>
    <r>
      <rPr>
        <vertAlign val="subscript"/>
        <sz val="11"/>
        <color theme="1"/>
        <rFont val="Roboto Condensed"/>
      </rPr>
      <t>B,feed</t>
    </r>
    <r>
      <rPr>
        <sz val="11"/>
        <color theme="1"/>
        <rFont val="Roboto Condensed"/>
      </rPr>
      <t xml:space="preserve"> (mol/L)</t>
    </r>
  </si>
  <si>
    <r>
      <t>C</t>
    </r>
    <r>
      <rPr>
        <vertAlign val="subscript"/>
        <sz val="11"/>
        <color theme="1"/>
        <rFont val="Roboto Condensed"/>
      </rPr>
      <t>A0</t>
    </r>
  </si>
  <si>
    <r>
      <t>C</t>
    </r>
    <r>
      <rPr>
        <vertAlign val="subscript"/>
        <sz val="11"/>
        <color theme="1"/>
        <rFont val="Roboto Condensed"/>
      </rPr>
      <t>B0</t>
    </r>
  </si>
  <si>
    <r>
      <t>v</t>
    </r>
    <r>
      <rPr>
        <vertAlign val="subscript"/>
        <sz val="11"/>
        <color theme="1"/>
        <rFont val="Roboto Condensed"/>
      </rPr>
      <t>A</t>
    </r>
    <r>
      <rPr>
        <sz val="11"/>
        <color theme="1"/>
        <rFont val="Roboto Condensed"/>
      </rPr>
      <t xml:space="preserve"> (L/s)</t>
    </r>
  </si>
  <si>
    <r>
      <t>v</t>
    </r>
    <r>
      <rPr>
        <vertAlign val="subscript"/>
        <sz val="11"/>
        <color theme="1"/>
        <rFont val="Roboto Condensed"/>
      </rPr>
      <t>B</t>
    </r>
    <r>
      <rPr>
        <sz val="11"/>
        <color theme="1"/>
        <rFont val="Roboto Condensed"/>
      </rPr>
      <t>(L/s)</t>
    </r>
  </si>
  <si>
    <r>
      <t>C</t>
    </r>
    <r>
      <rPr>
        <vertAlign val="subscript"/>
        <sz val="11"/>
        <color theme="1"/>
        <rFont val="Roboto Condensed"/>
      </rPr>
      <t>A,reactor</t>
    </r>
  </si>
  <si>
    <r>
      <t>C</t>
    </r>
    <r>
      <rPr>
        <vertAlign val="subscript"/>
        <sz val="11"/>
        <color theme="1"/>
        <rFont val="Roboto Condensed"/>
      </rPr>
      <t>B,reactor</t>
    </r>
  </si>
  <si>
    <r>
      <t>X</t>
    </r>
    <r>
      <rPr>
        <vertAlign val="subscript"/>
        <sz val="11"/>
        <color theme="1"/>
        <rFont val="Roboto Condensed"/>
      </rPr>
      <t>A</t>
    </r>
  </si>
  <si>
    <r>
      <t>R</t>
    </r>
    <r>
      <rPr>
        <vertAlign val="subscript"/>
        <sz val="11"/>
        <color theme="1"/>
        <rFont val="Roboto Condensed"/>
      </rPr>
      <t>g</t>
    </r>
  </si>
  <si>
    <r>
      <rPr>
        <sz val="11"/>
        <color theme="1"/>
        <rFont val="Symbol"/>
        <family val="1"/>
        <charset val="2"/>
      </rPr>
      <t>t</t>
    </r>
    <r>
      <rPr>
        <sz val="11"/>
        <color theme="1"/>
        <rFont val="Roboto Condensed"/>
      </rPr>
      <t xml:space="preserve"> (s)</t>
    </r>
  </si>
  <si>
    <t>reactor volume</t>
  </si>
  <si>
    <t>Ideal gas constant</t>
  </si>
  <si>
    <t>activation energy</t>
  </si>
  <si>
    <t>preexponential factor</t>
  </si>
  <si>
    <t xml:space="preserve">CSTR mass balance for second order reaction </t>
  </si>
  <si>
    <t>University of Colorado Boulder</t>
  </si>
  <si>
    <t>Department of Chemical and Biological Engineering</t>
  </si>
  <si>
    <t xml:space="preserve">https://learncheme.com/ </t>
  </si>
  <si>
    <t xml:space="preserve">absolute temperature </t>
  </si>
  <si>
    <t>rate constant at temperature  T</t>
  </si>
  <si>
    <t>=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</si>
</sst>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9">
    <font>
      <sz val="11"/>
      <color theme="1"/>
      <name val="Aptos Narrow"/>
      <family val="2"/>
      <scheme val="minor"/>
    </font>
    <font>
      <sz val="11"/>
      <color theme="1"/>
      <name val="Roboto Condensed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Roboto Condensed"/>
    </font>
    <font>
      <sz val="11"/>
      <color theme="1"/>
      <name val="Roboto Condensed"/>
      <family val="1"/>
      <charset val="2"/>
    </font>
    <font>
      <sz val="16"/>
      <color theme="1"/>
      <name val="Cambria Math"/>
      <family val="1"/>
    </font>
    <font>
      <b/>
      <sz val="11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2" fontId="1" fillId="2" borderId="0" xfId="0" applyNumberFormat="1" applyFont="1" applyFill="1" applyAlignment="1">
      <alignment horizontal="left"/>
    </xf>
    <xf numFmtId="165" fontId="1" fillId="3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165" fontId="1" fillId="0" borderId="0" xfId="0" applyNumberFormat="1" applyFont="1" applyAlignment="1">
      <alignment horizontal="left"/>
    </xf>
    <xf numFmtId="0" fontId="3" fillId="0" borderId="0" xfId="1"/>
    <xf numFmtId="0" fontId="8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3" fontId="1" fillId="2" borderId="0" xfId="0" applyNumberFormat="1" applyFont="1" applyFill="1"/>
    <xf numFmtId="11" fontId="1" fillId="2" borderId="0" xfId="0" applyNumberFormat="1" applyFont="1" applyFill="1"/>
    <xf numFmtId="2" fontId="1" fillId="2" borderId="0" xfId="0" applyNumberFormat="1" applyFont="1" applyFill="1"/>
    <xf numFmtId="0" fontId="1" fillId="0" borderId="0" xfId="0" quotePrefix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161924</xdr:colOff>
      <xdr:row>8</xdr:row>
      <xdr:rowOff>171449</xdr:rowOff>
    </xdr:from>
    <xdr:to>
      <xdr:col>21</xdr:col>
      <xdr:colOff>76199</xdr:colOff>
      <xdr:row>25</xdr:row>
      <xdr:rowOff>8952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87BB7D-364C-C40D-36ED-EA0351D70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49" y="2333624"/>
          <a:ext cx="4352925" cy="3114103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14</xdr:row>
      <xdr:rowOff>180975</xdr:rowOff>
    </xdr:from>
    <xdr:to>
      <xdr:col>1</xdr:col>
      <xdr:colOff>1190826</xdr:colOff>
      <xdr:row>16</xdr:row>
      <xdr:rowOff>47660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559891A-F475-80E6-9A9C-D2B32047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3143250"/>
          <a:ext cx="1438476" cy="24768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8</xdr:row>
      <xdr:rowOff>0</xdr:rowOff>
    </xdr:from>
    <xdr:to>
      <xdr:col>13</xdr:col>
      <xdr:colOff>105268</xdr:colOff>
      <xdr:row>41</xdr:row>
      <xdr:rowOff>124729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0D66417-070F-AA40-D0D5-61826434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2162175"/>
          <a:ext cx="3534268" cy="6477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earnche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5B8E-0774-4380-BC14-E88378E8ED59}">
  <dimension ref="B1:R39"/>
  <sheetViews>
    <sheetView tabSelected="1" workbookViewId="0">
      <selection activeCell="P7" sqref="P7"/>
    </sheetView>
  </sheetViews>
  <sheetFormatPr defaultRowHeight="14.4"/>
  <cols>
    <col min="1" max="1" width="9.33203125" customWidth="1"/>
    <col min="2" max="2" width="18.5546875" customWidth="1"/>
    <col min="3" max="3" width="6.5546875" customWidth="1"/>
    <col min="4" max="4" width="8.88671875" customWidth="1"/>
    <col min="5" max="5" width="8.5546875" customWidth="1"/>
    <col min="6" max="7" width="7.6640625" customWidth="1"/>
    <col min="8" max="8" width="6.109375" customWidth="1"/>
    <col min="9" max="9" width="6.33203125" customWidth="1"/>
    <col min="10" max="10" width="6.5546875" customWidth="1"/>
    <col min="11" max="11" width="6.88671875" customWidth="1"/>
    <col min="12" max="12" width="6.33203125" customWidth="1"/>
    <col min="13" max="13" width="5.6640625" customWidth="1"/>
    <col min="14" max="14" width="7.5546875" customWidth="1"/>
    <col min="15" max="15" width="6.5546875" customWidth="1"/>
    <col min="16" max="16" width="6.6640625" customWidth="1"/>
  </cols>
  <sheetData>
    <row r="1" spans="2:18">
      <c r="C1" s="23" t="s">
        <v>31</v>
      </c>
      <c r="D1" s="24"/>
      <c r="E1" s="24"/>
      <c r="K1" s="22" t="s">
        <v>33</v>
      </c>
    </row>
    <row r="2" spans="2:18">
      <c r="C2" s="23" t="s">
        <v>32</v>
      </c>
      <c r="D2" s="23"/>
      <c r="E2" s="2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>
      <c r="C3" s="23" t="s">
        <v>30</v>
      </c>
      <c r="D3" s="23"/>
      <c r="E3" s="23"/>
      <c r="F3" s="2"/>
      <c r="G3" s="2"/>
      <c r="H3" s="2"/>
      <c r="I3" s="2"/>
      <c r="J3" s="2"/>
      <c r="K3" s="3" t="s">
        <v>12</v>
      </c>
      <c r="L3" s="3"/>
      <c r="M3" s="2"/>
      <c r="N3" s="2"/>
      <c r="O3" s="2"/>
      <c r="P3" s="2"/>
      <c r="Q3" s="2"/>
      <c r="R3" s="2"/>
    </row>
    <row r="4" spans="2:18">
      <c r="C4" s="2"/>
      <c r="D4" s="2"/>
      <c r="E4" s="2"/>
      <c r="F4" s="2"/>
      <c r="G4" s="2" t="s">
        <v>9</v>
      </c>
      <c r="H4" s="2"/>
      <c r="I4" s="2"/>
      <c r="J4" s="2"/>
      <c r="K4" s="4" t="s">
        <v>13</v>
      </c>
      <c r="L4" s="4"/>
      <c r="M4" s="4"/>
      <c r="N4" s="4"/>
      <c r="O4" s="4"/>
      <c r="P4" s="2"/>
      <c r="Q4" s="2"/>
      <c r="R4" s="2"/>
    </row>
    <row r="5" spans="2:18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31.2" thickBot="1">
      <c r="C6" s="1" t="s">
        <v>14</v>
      </c>
      <c r="D6" s="2"/>
      <c r="E6" s="2"/>
      <c r="F6" s="5" t="s">
        <v>15</v>
      </c>
      <c r="G6" s="5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11</v>
      </c>
      <c r="M6" s="19" t="s">
        <v>25</v>
      </c>
      <c r="N6" s="6" t="s">
        <v>21</v>
      </c>
      <c r="O6" s="6" t="s">
        <v>22</v>
      </c>
      <c r="P6" s="6" t="s">
        <v>23</v>
      </c>
      <c r="Q6" s="2"/>
      <c r="R6" s="2"/>
    </row>
    <row r="7" spans="2:18">
      <c r="B7" s="25" t="s">
        <v>28</v>
      </c>
      <c r="C7" s="7" t="s">
        <v>0</v>
      </c>
      <c r="D7" s="26">
        <v>33400</v>
      </c>
      <c r="E7" s="2" t="s">
        <v>5</v>
      </c>
      <c r="F7" s="8">
        <v>0.2</v>
      </c>
      <c r="G7" s="8">
        <v>0.2</v>
      </c>
      <c r="H7" s="9">
        <f>CAfeed*vA/(vA+vB)</f>
        <v>0.1</v>
      </c>
      <c r="I7" s="9">
        <f>CBfeed*vB/(vA+vB)</f>
        <v>0.1</v>
      </c>
      <c r="J7" s="17">
        <v>0.02</v>
      </c>
      <c r="K7" s="17">
        <v>0.02</v>
      </c>
      <c r="L7" s="16">
        <f>vA+vB</f>
        <v>0.04</v>
      </c>
      <c r="M7" s="18">
        <f>V/vflow</f>
        <v>50</v>
      </c>
      <c r="N7" s="10">
        <f>(-M+SQRT(M^2+4*k*V*vflow*CA0_))/(2*k*V)</f>
        <v>3.7787603386214091E-2</v>
      </c>
      <c r="O7" s="10">
        <f>CB0_-CA0_+CA</f>
        <v>3.7787603386214091E-2</v>
      </c>
      <c r="P7" s="11">
        <f>(CA0_-CA)/CA0_</f>
        <v>0.62212396613785914</v>
      </c>
      <c r="Q7" s="2"/>
      <c r="R7" s="2"/>
    </row>
    <row r="8" spans="2:18">
      <c r="B8" s="25" t="s">
        <v>29</v>
      </c>
      <c r="C8" s="7" t="s">
        <v>1</v>
      </c>
      <c r="D8" s="27">
        <v>570000</v>
      </c>
      <c r="E8" s="2" t="s">
        <v>10</v>
      </c>
      <c r="F8" s="7"/>
      <c r="G8" s="7"/>
      <c r="H8" s="7"/>
      <c r="I8" s="7"/>
      <c r="J8" s="7"/>
      <c r="K8" s="7"/>
      <c r="L8" s="7"/>
      <c r="M8" s="7"/>
      <c r="N8" s="2"/>
      <c r="O8" s="2"/>
      <c r="P8" s="2"/>
      <c r="Q8" s="2"/>
      <c r="R8" s="2"/>
    </row>
    <row r="9" spans="2:18">
      <c r="B9" s="25" t="s">
        <v>34</v>
      </c>
      <c r="C9" s="7" t="s">
        <v>2</v>
      </c>
      <c r="D9" s="12">
        <v>300</v>
      </c>
      <c r="E9" s="2" t="s">
        <v>6</v>
      </c>
      <c r="F9" s="7"/>
      <c r="G9" s="7"/>
      <c r="H9" s="7"/>
      <c r="I9" s="7"/>
      <c r="J9" s="7"/>
      <c r="K9" s="7"/>
      <c r="L9" s="7"/>
      <c r="M9" s="7"/>
      <c r="N9" s="2"/>
      <c r="O9" s="2"/>
      <c r="P9" s="2"/>
      <c r="Q9" s="2"/>
      <c r="R9" s="2"/>
    </row>
    <row r="10" spans="2:18">
      <c r="B10" s="25" t="s">
        <v>35</v>
      </c>
      <c r="C10" s="7" t="s">
        <v>3</v>
      </c>
      <c r="D10" s="13">
        <f>A*EXP(-E/Rg/T)</f>
        <v>0.87138129039674617</v>
      </c>
      <c r="E10" s="2" t="s">
        <v>10</v>
      </c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</row>
    <row r="11" spans="2:18">
      <c r="B11" s="25" t="s">
        <v>26</v>
      </c>
      <c r="C11" s="7" t="s">
        <v>4</v>
      </c>
      <c r="D11" s="28">
        <v>2</v>
      </c>
      <c r="E11" s="2" t="s">
        <v>7</v>
      </c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  <c r="R11" s="2"/>
    </row>
    <row r="12" spans="2:18" ht="15.6">
      <c r="B12" s="25" t="s">
        <v>27</v>
      </c>
      <c r="C12" s="7" t="s">
        <v>24</v>
      </c>
      <c r="D12" s="2">
        <v>8.3140000000000001</v>
      </c>
      <c r="E12" s="2" t="s">
        <v>8</v>
      </c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  <c r="R12" s="2"/>
    </row>
    <row r="13" spans="2:18">
      <c r="C13" s="7"/>
      <c r="D13" s="14"/>
      <c r="E13" s="2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2"/>
      <c r="R13" s="2"/>
    </row>
    <row r="14" spans="2:18">
      <c r="C14" s="2"/>
      <c r="D14" s="2"/>
      <c r="E14" s="2"/>
      <c r="F14" s="2"/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>
      <c r="C16" s="29" t="s">
        <v>36</v>
      </c>
      <c r="D16" s="21">
        <f>vflow+k*CB0_*V-k*CA0_*V</f>
        <v>4.0000000000000008E-2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3:18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39" spans="3:3" ht="17.25" customHeight="1">
      <c r="C39" s="20"/>
    </row>
  </sheetData>
  <hyperlinks>
    <hyperlink ref="K1" r:id="rId1" xr:uid="{3A75C584-AC1F-42AA-848F-A0BFA058B891}"/>
  </hyperlinks>
  <pageMargins left="0.7" right="0.7" top="0.75" bottom="0.75" header="0.3" footer="0.3"/>
  <drawing r:id="rId2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Sheet1</vt:lpstr>
      <vt:lpstr>A</vt:lpstr>
      <vt:lpstr>CA</vt:lpstr>
      <vt:lpstr>CA0_</vt:lpstr>
      <vt:lpstr>CAfeed</vt:lpstr>
      <vt:lpstr>CB</vt:lpstr>
      <vt:lpstr>CB0_</vt:lpstr>
      <vt:lpstr>CBfeed</vt:lpstr>
      <vt:lpstr>E</vt:lpstr>
      <vt:lpstr>k</vt:lpstr>
      <vt:lpstr>M</vt:lpstr>
      <vt:lpstr>Rg</vt:lpstr>
      <vt:lpstr>T</vt:lpstr>
      <vt:lpstr>V</vt:lpstr>
      <vt:lpstr>vA</vt:lpstr>
      <vt:lpstr>vB</vt:lpstr>
      <vt:lpstr>vflow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 Falconer</dc:creator>
  <cp:lastModifiedBy>Michelle L Medlin</cp:lastModifiedBy>
  <dcterms:created xsi:type="dcterms:W3CDTF">2025-03-23T16:50:46Z</dcterms:created>
  <dcterms:modified xsi:type="dcterms:W3CDTF">2025-03-28T11:50:07Z</dcterms:modified>
</cp:coreProperties>
</file>