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365coloradoedu-my.sharepoint.com/personal/cloughd_colorado_edu/Documents/Documents/ShortCourses/Bootcamp/Bootcamp3/Bootcamp3Files/"/>
    </mc:Choice>
  </mc:AlternateContent>
  <xr:revisionPtr revIDLastSave="0" documentId="11_82D9F61F1B8412BD9E080DA31A115362D673BC90" xr6:coauthVersionLast="47" xr6:coauthVersionMax="47" xr10:uidLastSave="{00000000-0000-0000-0000-000000000000}"/>
  <bookViews>
    <workbookView xWindow="-120" yWindow="-120" windowWidth="19440" windowHeight="11040" xr2:uid="{00000000-000D-0000-FFFF-FFFF00000000}"/>
  </bookViews>
  <sheets>
    <sheet name="Sheet1" sheetId="1" r:id="rId1"/>
  </sheets>
  <definedNames>
    <definedName name="a">Sheet1!$F$3</definedName>
    <definedName name="A_coef">Sheet1!$C$7:$H$12</definedName>
    <definedName name="b">Sheet1!$K$7:$K$12</definedName>
    <definedName name="G">Sheet1!$C$3</definedName>
    <definedName name="L">Sheet1!$C$2</definedName>
    <definedName name="yin">Sheet1!$F$2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 a="1"/>
  <c r="N7" i="1" s="1"/>
  <c r="K12" i="1"/>
  <c r="C8" i="1"/>
  <c r="G12" i="1"/>
  <c r="F11" i="1"/>
  <c r="E10" i="1"/>
  <c r="D9" i="1"/>
  <c r="H11" i="1"/>
  <c r="G10" i="1"/>
  <c r="F9" i="1"/>
  <c r="E8" i="1"/>
  <c r="H12" i="1"/>
  <c r="G11" i="1"/>
  <c r="F10" i="1"/>
  <c r="E9" i="1"/>
  <c r="D8" i="1"/>
  <c r="D7" i="1"/>
  <c r="C7" i="1"/>
  <c r="N12" i="1" l="1"/>
  <c r="N11" i="1"/>
  <c r="N10" i="1"/>
  <c r="N9" i="1"/>
  <c r="N8" i="1"/>
</calcChain>
</file>

<file path=xl/sharedStrings.xml><?xml version="1.0" encoding="utf-8"?>
<sst xmlns="http://schemas.openxmlformats.org/spreadsheetml/2006/main" count="20" uniqueCount="17">
  <si>
    <t>L</t>
  </si>
  <si>
    <t>G</t>
  </si>
  <si>
    <t>yin</t>
  </si>
  <si>
    <t>a</t>
  </si>
  <si>
    <t>mol/s</t>
  </si>
  <si>
    <t>Stage No.</t>
  </si>
  <si>
    <t>x1</t>
  </si>
  <si>
    <t>x2</t>
  </si>
  <si>
    <t>x3</t>
  </si>
  <si>
    <t>x4</t>
  </si>
  <si>
    <t>x5</t>
  </si>
  <si>
    <t>x6</t>
  </si>
  <si>
    <t>Liquid composition coefficient</t>
  </si>
  <si>
    <t>A_coef</t>
  </si>
  <si>
    <t>Constant</t>
  </si>
  <si>
    <t>b</t>
  </si>
  <si>
    <t>Liquid Mole Fractions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</si>
</sst>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"/>
    <numFmt numFmtId="166" formatCode="0.0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1" xfId="0" applyBorder="1" applyAlignment="1">
      <alignment horizontal="right" inden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right" indent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4" xfId="0" applyBorder="1" applyAlignment="1">
      <alignment horizontal="right" indent="1"/>
    </xf>
    <xf numFmtId="0" fontId="0" fillId="0" borderId="7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0" fontId="0" fillId="0" borderId="9" xfId="0" applyBorder="1" applyAlignment="1">
      <alignment horizontal="right" indent="1"/>
    </xf>
    <xf numFmtId="164" fontId="0" fillId="0" borderId="1" xfId="0" applyNumberFormat="1" applyBorder="1" applyAlignment="1">
      <alignment horizontal="right" indent="1"/>
    </xf>
    <xf numFmtId="165" fontId="0" fillId="0" borderId="1" xfId="0" applyNumberFormat="1" applyBorder="1" applyAlignment="1">
      <alignment horizontal="right" indent="1"/>
    </xf>
    <xf numFmtId="166" fontId="0" fillId="0" borderId="3" xfId="0" applyNumberFormat="1" applyBorder="1" applyAlignment="1">
      <alignment horizontal="right" indent="1"/>
    </xf>
    <xf numFmtId="0" fontId="0" fillId="0" borderId="10" xfId="0" applyBorder="1" applyAlignment="1">
      <alignment horizontal="left"/>
    </xf>
    <xf numFmtId="0" fontId="0" fillId="0" borderId="1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O13"/>
  <sheetViews>
    <sheetView tabSelected="1" zoomScale="117" zoomScaleNormal="117" workbookViewId="0"/>
  </sheetViews>
  <sheetFormatPr defaultRowHeight="15" x14ac:dyDescent="0.25"/>
  <cols>
    <col min="14" max="14" width="11.42578125" customWidth="1"/>
  </cols>
  <sheetData>
    <row r="2" spans="2:15" x14ac:dyDescent="0.25">
      <c r="B2" s="1" t="s">
        <v>0</v>
      </c>
      <c r="C2" s="3">
        <v>20</v>
      </c>
      <c r="D2" t="s">
        <v>4</v>
      </c>
      <c r="E2" s="1" t="s">
        <v>2</v>
      </c>
      <c r="F2" s="3">
        <v>0.1</v>
      </c>
    </row>
    <row r="3" spans="2:15" x14ac:dyDescent="0.25">
      <c r="B3" s="1" t="s">
        <v>1</v>
      </c>
      <c r="C3" s="3">
        <v>12</v>
      </c>
      <c r="D3" t="s">
        <v>4</v>
      </c>
      <c r="E3" s="1" t="s">
        <v>3</v>
      </c>
      <c r="F3" s="3">
        <v>0.7</v>
      </c>
    </row>
    <row r="4" spans="2:15" x14ac:dyDescent="0.25">
      <c r="B4" s="1"/>
      <c r="C4" s="2"/>
      <c r="E4" s="1"/>
      <c r="F4" s="2"/>
    </row>
    <row r="5" spans="2:15" x14ac:dyDescent="0.25">
      <c r="B5" t="s">
        <v>13</v>
      </c>
      <c r="C5" s="19" t="s">
        <v>12</v>
      </c>
      <c r="D5" s="19"/>
      <c r="E5" s="19"/>
      <c r="F5" s="19"/>
      <c r="G5" s="19"/>
      <c r="H5" s="19"/>
    </row>
    <row r="6" spans="2:15" ht="15.75" thickBot="1" x14ac:dyDescent="0.3">
      <c r="B6" s="5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J6" s="7" t="s">
        <v>5</v>
      </c>
      <c r="K6" s="7" t="s">
        <v>14</v>
      </c>
      <c r="M6" s="7" t="s">
        <v>5</v>
      </c>
      <c r="N6" s="17" t="s">
        <v>16</v>
      </c>
      <c r="O6" s="18"/>
    </row>
    <row r="7" spans="2:15" ht="15.75" thickTop="1" x14ac:dyDescent="0.25">
      <c r="B7" s="10">
        <v>1</v>
      </c>
      <c r="C7" s="8">
        <f>-(L+G*a)</f>
        <v>-28.4</v>
      </c>
      <c r="D7" s="6">
        <f>G*a</f>
        <v>8.3999999999999986</v>
      </c>
      <c r="E7" s="6">
        <v>0</v>
      </c>
      <c r="F7" s="6">
        <v>0</v>
      </c>
      <c r="G7" s="6">
        <v>0</v>
      </c>
      <c r="H7" s="6">
        <v>0</v>
      </c>
      <c r="J7" s="11">
        <v>1</v>
      </c>
      <c r="K7" s="8">
        <v>0</v>
      </c>
      <c r="M7" s="12">
        <v>1</v>
      </c>
      <c r="N7" s="16">
        <f t="array" ref="N7:N12">MMULT(MINVERSE(A_coef),b)</f>
        <v>4.5585641570132588E-4</v>
      </c>
    </row>
    <row r="8" spans="2:15" x14ac:dyDescent="0.25">
      <c r="B8" s="10">
        <v>2</v>
      </c>
      <c r="C8" s="9">
        <f>L</f>
        <v>20</v>
      </c>
      <c r="D8" s="3">
        <f>-(L+G*a)</f>
        <v>-28.4</v>
      </c>
      <c r="E8" s="3">
        <f>G*a</f>
        <v>8.3999999999999986</v>
      </c>
      <c r="F8" s="3">
        <v>0</v>
      </c>
      <c r="G8" s="3">
        <v>0</v>
      </c>
      <c r="H8" s="3">
        <v>0</v>
      </c>
      <c r="J8" s="10">
        <v>2</v>
      </c>
      <c r="K8" s="9">
        <v>0</v>
      </c>
      <c r="M8" s="13">
        <v>2</v>
      </c>
      <c r="N8" s="14">
        <v>1.5412288340378162E-3</v>
      </c>
    </row>
    <row r="9" spans="2:15" x14ac:dyDescent="0.25">
      <c r="B9" s="10">
        <v>3</v>
      </c>
      <c r="C9" s="9">
        <v>0</v>
      </c>
      <c r="D9" s="3">
        <f>L</f>
        <v>20</v>
      </c>
      <c r="E9" s="3">
        <f>-(L+G*a)</f>
        <v>-28.4</v>
      </c>
      <c r="F9" s="3">
        <f>G*a</f>
        <v>8.3999999999999986</v>
      </c>
      <c r="G9" s="3">
        <v>0</v>
      </c>
      <c r="H9" s="3">
        <v>0</v>
      </c>
      <c r="J9" s="10">
        <v>3</v>
      </c>
      <c r="K9" s="9">
        <v>0</v>
      </c>
      <c r="M9" s="13">
        <v>3</v>
      </c>
      <c r="N9" s="14">
        <v>4.125448877696127E-3</v>
      </c>
    </row>
    <row r="10" spans="2:15" x14ac:dyDescent="0.25">
      <c r="B10" s="10">
        <v>4</v>
      </c>
      <c r="C10" s="9">
        <v>0</v>
      </c>
      <c r="D10" s="3">
        <v>0</v>
      </c>
      <c r="E10" s="3">
        <f>L</f>
        <v>20</v>
      </c>
      <c r="F10" s="3">
        <f>-(L+G*a)</f>
        <v>-28.4</v>
      </c>
      <c r="G10" s="3">
        <f>G*a</f>
        <v>8.3999999999999986</v>
      </c>
      <c r="H10" s="3">
        <v>0</v>
      </c>
      <c r="J10" s="10">
        <v>4</v>
      </c>
      <c r="K10" s="9">
        <v>0</v>
      </c>
      <c r="M10" s="13">
        <v>4</v>
      </c>
      <c r="N10" s="15">
        <v>1.0278353743549247E-2</v>
      </c>
    </row>
    <row r="11" spans="2:15" x14ac:dyDescent="0.25">
      <c r="B11" s="10">
        <v>5</v>
      </c>
      <c r="C11" s="9">
        <v>0</v>
      </c>
      <c r="D11" s="3">
        <v>0</v>
      </c>
      <c r="E11" s="3">
        <v>0</v>
      </c>
      <c r="F11" s="3">
        <f>L</f>
        <v>20</v>
      </c>
      <c r="G11" s="3">
        <f>-(L+G*a)</f>
        <v>-28.4</v>
      </c>
      <c r="H11" s="3">
        <f>G*a</f>
        <v>8.3999999999999986</v>
      </c>
      <c r="J11" s="10">
        <v>5</v>
      </c>
      <c r="K11" s="9">
        <v>0</v>
      </c>
      <c r="M11" s="13">
        <v>5</v>
      </c>
      <c r="N11" s="15">
        <v>2.4928127233675729E-2</v>
      </c>
    </row>
    <row r="12" spans="2:15" x14ac:dyDescent="0.25">
      <c r="B12" s="10">
        <v>6</v>
      </c>
      <c r="C12" s="9">
        <v>0</v>
      </c>
      <c r="D12" s="3">
        <v>0</v>
      </c>
      <c r="E12" s="3">
        <v>0</v>
      </c>
      <c r="F12" s="3">
        <v>0</v>
      </c>
      <c r="G12" s="3">
        <f>L</f>
        <v>20</v>
      </c>
      <c r="H12" s="3">
        <f>-(L+G*a)</f>
        <v>-28.4</v>
      </c>
      <c r="J12" s="10">
        <v>6</v>
      </c>
      <c r="K12" s="9">
        <f>-G*yin</f>
        <v>-1.2000000000000002</v>
      </c>
      <c r="M12" s="13">
        <v>6</v>
      </c>
      <c r="N12" s="15">
        <v>5.9808540305405451E-2</v>
      </c>
    </row>
    <row r="13" spans="2:15" x14ac:dyDescent="0.25">
      <c r="H13" s="2"/>
      <c r="K13" s="4" t="s">
        <v>15</v>
      </c>
    </row>
  </sheetData>
  <mergeCells count="1">
    <mergeCell ref="C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Sheet1</vt:lpstr>
      <vt:lpstr>a</vt:lpstr>
      <vt:lpstr>A_coef</vt:lpstr>
      <vt:lpstr>b</vt:lpstr>
      <vt:lpstr>G</vt:lpstr>
      <vt:lpstr>L</vt:lpstr>
      <vt:lpstr>yin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Clough</dc:creator>
  <cp:lastModifiedBy>David Edwards Clough</cp:lastModifiedBy>
  <dcterms:created xsi:type="dcterms:W3CDTF">2019-08-22T14:59:38Z</dcterms:created>
  <dcterms:modified xsi:type="dcterms:W3CDTF">2024-07-02T17:21:53Z</dcterms:modified>
</cp:coreProperties>
</file>